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Statistika\Renate\Laikrindas\2021\Pārtika\"/>
    </mc:Choice>
  </mc:AlternateContent>
  <xr:revisionPtr revIDLastSave="0" documentId="13_ncr:1_{FF50A7CA-9926-4FEB-94C9-C09436B0C81C}" xr6:coauthVersionLast="47" xr6:coauthVersionMax="47" xr10:uidLastSave="{00000000-0000-0000-0000-000000000000}"/>
  <bookViews>
    <workbookView xWindow="32715" yWindow="1665" windowWidth="21600" windowHeight="12735" activeTab="2" xr2:uid="{00000000-000D-0000-FFFF-FFFF00000000}"/>
  </bookViews>
  <sheets>
    <sheet name="2021_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7" i="2"/>
  <c r="C17" i="2"/>
  <c r="F6" i="2" l="1"/>
  <c r="G5" i="2" s="1"/>
  <c r="G4" i="2" l="1"/>
  <c r="F8" i="2"/>
  <c r="F7" i="2"/>
  <c r="D8" i="2"/>
  <c r="D7" i="2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<sst xmlns="http://schemas.openxmlformats.org/spreadsheetml/2006/main" count="272" uniqueCount="149">
  <si>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</si>
  <si>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</si>
  <si>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</si>
  <si>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</si>
  <si>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</si>
  <si>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</si>
  <si>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</si>
  <si>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</si>
  <si>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</si>
  <si>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</si>
  <si>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</si>
  <si>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</si>
  <si>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</si>
  <si>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</si>
  <si>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</si>
  <si>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</si>
  <si>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</si>
  <si>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</si>
  <si>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</si>
  <si>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</si>
  <si>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</si>
  <si>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</si>
  <si>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</si>
  <si>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</si>
  <si>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</si>
  <si>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</si>
  <si>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</si>
  <si>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</si>
  <si>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</si>
  <si>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</si>
  <si>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</si>
  <si>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</si>
  <si>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</si>
  <si>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</si>
  <si>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</si>
  <si>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</si>
  <si>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</si>
  <si>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</si>
  <si>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</si>
  <si>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</si>
  <si>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</si>
  <si>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</si>
  <si>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</si>
  <si>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</si>
  <si>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</si>
  <si>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</si>
  <si>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</si>
  <si>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</si>
  <si>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</si>
  <si>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</si>
  <si>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</si>
  <si>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</si>
  <si>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</si>
  <si>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</si>
  <si>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</si>
  <si>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</si>
  <si>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</si>
  <si>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</si>
  <si>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</si>
  <si>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</si>
  <si>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</si>
  <si>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</si>
  <si>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</si>
  <si>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</si>
  <si>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</si>
  <si>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</si>
  <si>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</si>
  <si>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</si>
  <si>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</si>
  <si>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</si>
  <si>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 "Liepkalni"</t>
  </si>
  <si>
    <t>2020.g.III.cet.</t>
  </si>
  <si>
    <t>2020.g.IV.cet.</t>
  </si>
  <si>
    <t>2021.g.I.cet.</t>
  </si>
  <si>
    <t>2021.g. I.cet.</t>
  </si>
  <si>
    <t>1.</t>
  </si>
  <si>
    <t>2.</t>
  </si>
  <si>
    <t>6.</t>
  </si>
  <si>
    <t>7.</t>
  </si>
  <si>
    <t>8.</t>
  </si>
  <si>
    <t>9.</t>
  </si>
  <si>
    <t>10.</t>
  </si>
  <si>
    <t>11.</t>
  </si>
  <si>
    <t>12.</t>
  </si>
  <si>
    <t>13.</t>
  </si>
  <si>
    <t>SIA "Rēzeknes gaļas kombināts"</t>
  </si>
  <si>
    <t>3.</t>
  </si>
  <si>
    <t>4.</t>
  </si>
  <si>
    <t>5.</t>
  </si>
  <si>
    <t>2021.g.II.cet.</t>
  </si>
  <si>
    <t>2021.g. II.cet.</t>
  </si>
  <si>
    <t>SIA Sanitex</t>
  </si>
  <si>
    <t>SIA Nimaks</t>
  </si>
  <si>
    <t>2021.g.III.cet.</t>
  </si>
  <si>
    <t>2021.g. III.cet.</t>
  </si>
  <si>
    <t>SIA "Ambers 99"</t>
  </si>
  <si>
    <t>Pārtikas preču piegāde</t>
  </si>
  <si>
    <t>15300000-1</t>
  </si>
  <si>
    <t>15800000-6</t>
  </si>
  <si>
    <t>15100000-9</t>
  </si>
  <si>
    <t>15810000-9</t>
  </si>
  <si>
    <t>15500000-3</t>
  </si>
  <si>
    <t>Pārtikas preču piegādes līgums</t>
  </si>
  <si>
    <t>Vecumnieku novada dome</t>
  </si>
  <si>
    <t>03212100-1</t>
  </si>
  <si>
    <t>Pētersona Ilmāra zemnieku saimniecība "BALTIŅI"</t>
  </si>
  <si>
    <t>Sociālās korekcijas izglītības iestāde “Naukšēni”</t>
  </si>
  <si>
    <t>Piens un piena pārstrādes produkti</t>
  </si>
  <si>
    <t>Gaļa un gaļas produkti</t>
  </si>
  <si>
    <t>Saldēta produkcija</t>
  </si>
  <si>
    <t>Dārzeņi un augļi</t>
  </si>
  <si>
    <t>Maize un mīklas izstrādājumi</t>
  </si>
  <si>
    <t>Bakaleja un citi pārtikas produkti</t>
  </si>
  <si>
    <t>15896000-5</t>
  </si>
  <si>
    <t xml:space="preserve">Sociālās korekcijas izglītības iestāde "Naukšēni" </t>
  </si>
  <si>
    <t>SIA "Amber 99"</t>
  </si>
  <si>
    <t>SIA "ASVO PLUS"</t>
  </si>
  <si>
    <t>Pārskatu kopsavilkums par vides kritēriju piemērošanu noslēgtajiem pārtikas produktu piegādes līgumiem 2021.gada 4.ceturksnis*</t>
  </si>
  <si>
    <t>4.ceturksnis</t>
  </si>
  <si>
    <t>2021.gada 4.ceturksnis</t>
  </si>
  <si>
    <t>2020.gada 4.ceturksnis</t>
  </si>
  <si>
    <t>2021.g.IV.cet.</t>
  </si>
  <si>
    <t>2021.g.iV.cet.</t>
  </si>
  <si>
    <t>Rīgas 272.pirmsskolas izglītības iestāde “Pērlīte”</t>
  </si>
  <si>
    <t>Rīgas 200.pirmsskolas izglītības iestāde</t>
  </si>
  <si>
    <t>Rīgas 42.pirmsskolas izglītības iestāde</t>
  </si>
  <si>
    <t>Rīgas 68. pirmsskolas izglītības iestāde</t>
  </si>
  <si>
    <t>Rīgas 7. pirmsskolas izglītības iestāde</t>
  </si>
  <si>
    <t>Rīgas 148.pirmsskolas izglītības iestāde</t>
  </si>
  <si>
    <t>Rīgas Āgenskalna pirmsskola</t>
  </si>
  <si>
    <t>Rīgas 44.pirmsskolas izglītības iestāde</t>
  </si>
  <si>
    <t>Rīgas pirmsskolas izglītības iestāde “Zilbīte”</t>
  </si>
  <si>
    <t>Rīgas pirmskolas izglītības iestāde "Zvaigznīte"</t>
  </si>
  <si>
    <t>Ķemeru pamatskola</t>
  </si>
  <si>
    <t>SIA Straupe</t>
  </si>
  <si>
    <t>SIA Liepkalni</t>
  </si>
  <si>
    <t xml:space="preserve">Kartupeļu piegāde Vecumnieku vidusskolai, Misas pamatskolai, Valles pamatskolai, Stelpes pamatskolai, Valles pirmsskolas izglītības iestādei “Cielaviņa”, Veco ļaužu un invalīdu pansionātam </t>
  </si>
  <si>
    <t>Pētersona Ilmāra zemnieku saimniecība „BALTIŅI”</t>
  </si>
  <si>
    <t>Pārtikas preču piegāde Rīgas 42. pirmsskolas izglītības iestādes vajadzībām</t>
  </si>
  <si>
    <t>SIA " Kurzemes Gaiļsaimnieks"</t>
  </si>
  <si>
    <t>SIA "LANEKS"</t>
  </si>
  <si>
    <t>PKS "Straupe"</t>
  </si>
  <si>
    <t xml:space="preserve">SIA ASVO PLUS </t>
  </si>
  <si>
    <t>SIA S.A.V.</t>
  </si>
  <si>
    <t>SIA "Sanitex"</t>
  </si>
  <si>
    <t>SIA "Rēzeknes gaļas konbināts"</t>
  </si>
  <si>
    <t>SIA "Lietas MD"</t>
  </si>
  <si>
    <t>SIA"Ambers 99"</t>
  </si>
  <si>
    <t>Līgumcena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</si>
</sst>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0" xfId="0" applyBorder="1" applyAlignment="1">
      <alignment vertical="center" wrapText="1"/>
    </xf>
    <xf numFmtId="4" fontId="0" fillId="4" borderId="0" xfId="0" applyNumberFormat="1" applyFill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3" fontId="0" fillId="0" borderId="1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Lig_skaita_dinamika_pec_CPV!$A$29:$A$52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</c:strCache>
            </c:strRef>
          </c:cat>
          <c:val>
            <c:numRef>
              <c:f>Lig_skaita_dinamika_pec_CPV!$B$29:$B$52</c:f>
              <c:numCache>
                <c:formatCode>General</c:formatCode>
                <c:ptCount val="24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1"/>
              <c:layout>
                <c:manualLayout>
                  <c:x val="9.1533158787688879E-3"/>
                  <c:y val="1.8439837877408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87-4F45-ACC3-8E03A6646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Lig_skaita_dinamika_pec_CPV!$A$29:$A$52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</c:strCache>
            </c:strRef>
          </c:cat>
          <c:val>
            <c:numRef>
              <c:f>Lig_skaita_dinamika_pec_CPV!$C$29:$C$52</c:f>
              <c:numCache>
                <c:formatCode>General</c:formatCode>
                <c:ptCount val="24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Lig_skaita_dinamika_pec_CPV!$A$29:$A$52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</c:strCache>
            </c:strRef>
          </c:cat>
          <c:val>
            <c:numRef>
              <c:f>Lig_skaita_dinamika_pec_CPV!$D$29:$D$52</c:f>
              <c:numCache>
                <c:formatCode>General</c:formatCode>
                <c:ptCount val="24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0"/>
                  <c:y val="9.6148945122317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5AD-8A10-4E3D3FE87B36}"/>
                </c:ext>
              </c:extLst>
            </c:dLbl>
            <c:dLbl>
              <c:idx val="21"/>
              <c:layout>
                <c:manualLayout>
                  <c:x val="1.4461315979753097E-3"/>
                  <c:y val="-7.8611929234037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Ligumcenu_dinamika_pec_CPV!$A$31:$A$54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2021.g.iV.cet.</c:v>
                </c:pt>
              </c:strCache>
            </c:strRef>
          </c:cat>
          <c:val>
            <c:numRef>
              <c:f>Ligumcenu_dinamika_pec_CPV!$B$31:$B$54</c:f>
              <c:numCache>
                <c:formatCode>#,##0</c:formatCode>
                <c:ptCount val="24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8497107581556586E-2"/>
                  <c:y val="-4.834605597964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2.7347714941272361E-2"/>
                  <c:y val="-6.3613231552162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9045553145336226E-2"/>
                  <c:y val="-2.0356234096692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Ligumcenu_dinamika_pec_CPV!$A$31:$A$54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2021.g.iV.cet.</c:v>
                </c:pt>
              </c:strCache>
            </c:strRef>
          </c:cat>
          <c:val>
            <c:numRef>
              <c:f>Ligumcenu_dinamika_pec_CPV!$C$31:$C$54</c:f>
              <c:numCache>
                <c:formatCode>#,##0</c:formatCode>
                <c:ptCount val="24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 formatCode="General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Ligumcenu_dinamika_pec_CPV!$A$31:$A$54</c:f>
              <c:strCache>
                <c:ptCount val="24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2021.g.iV.cet.</c:v>
                </c:pt>
              </c:strCache>
            </c:strRef>
          </c:cat>
          <c:val>
            <c:numRef>
              <c:f>Ligumcenu_dinamika_pec_CPV!$D$31:$D$54</c:f>
              <c:numCache>
                <c:formatCode>#,##0</c:formatCode>
                <c:ptCount val="24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12</xdr:col>
      <xdr:colOff>447675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opLeftCell="A16" workbookViewId="0">
      <selection activeCell="S7" sqref="S7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93" t="s">
        <v>117</v>
      </c>
      <c r="B1" s="93"/>
      <c r="C1" s="93"/>
      <c r="D1" s="93"/>
      <c r="E1" s="93"/>
      <c r="F1" s="93"/>
      <c r="G1" s="93"/>
    </row>
    <row r="3" spans="1:7" ht="30" x14ac:dyDescent="0.25">
      <c r="A3" s="94" t="s">
        <v>0</v>
      </c>
      <c r="B3" s="94"/>
      <c r="C3" s="1" t="s">
        <v>1</v>
      </c>
      <c r="D3" s="2" t="s">
        <v>2</v>
      </c>
      <c r="E3" s="2" t="s">
        <v>3</v>
      </c>
      <c r="F3" s="95" t="s">
        <v>4</v>
      </c>
      <c r="G3" s="96"/>
    </row>
    <row r="4" spans="1:7" x14ac:dyDescent="0.25">
      <c r="A4" s="97"/>
      <c r="B4" s="98"/>
      <c r="C4" s="4"/>
      <c r="D4" s="99"/>
      <c r="E4" s="99"/>
      <c r="F4" s="99"/>
      <c r="G4" s="5"/>
    </row>
    <row r="5" spans="1:7" x14ac:dyDescent="0.25">
      <c r="A5" s="104" t="s">
        <v>118</v>
      </c>
      <c r="B5" s="105"/>
      <c r="C5" s="108">
        <v>13</v>
      </c>
      <c r="D5" s="6" t="s">
        <v>5</v>
      </c>
      <c r="E5" s="80">
        <v>25</v>
      </c>
      <c r="F5" s="100">
        <v>326530</v>
      </c>
      <c r="G5" s="100"/>
    </row>
    <row r="6" spans="1:7" ht="15.75" thickBot="1" x14ac:dyDescent="0.3">
      <c r="A6" s="106"/>
      <c r="B6" s="107"/>
      <c r="C6" s="109"/>
      <c r="D6" s="7" t="s">
        <v>6</v>
      </c>
      <c r="E6" s="61">
        <v>1</v>
      </c>
      <c r="F6" s="101">
        <v>11417</v>
      </c>
      <c r="G6" s="101"/>
    </row>
    <row r="7" spans="1:7" ht="15.75" thickTop="1" x14ac:dyDescent="0.25">
      <c r="A7" s="102" t="s">
        <v>7</v>
      </c>
      <c r="B7" s="102"/>
      <c r="C7" s="102"/>
      <c r="D7" s="102"/>
      <c r="E7" s="81">
        <f>SUM(E5:E6)</f>
        <v>26</v>
      </c>
      <c r="F7" s="103">
        <f>SUM(F5:G6)</f>
        <v>337947</v>
      </c>
      <c r="G7" s="103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2" t="s">
        <v>9</v>
      </c>
      <c r="B11" s="113"/>
      <c r="C11" s="113"/>
      <c r="D11" s="113"/>
      <c r="E11" s="114"/>
      <c r="F11" s="11" t="s">
        <v>10</v>
      </c>
      <c r="G11" s="12" t="s">
        <v>11</v>
      </c>
    </row>
    <row r="12" spans="1:7" ht="15.75" thickTop="1" x14ac:dyDescent="0.25">
      <c r="A12" s="115" t="s">
        <v>48</v>
      </c>
      <c r="B12" s="115"/>
      <c r="C12" s="115"/>
      <c r="D12" s="115"/>
      <c r="E12" s="115"/>
      <c r="F12" s="55">
        <v>23</v>
      </c>
      <c r="G12" s="56">
        <f>F12/E7</f>
        <v>0.88461538461538458</v>
      </c>
    </row>
    <row r="13" spans="1:7" x14ac:dyDescent="0.25">
      <c r="A13" s="116" t="s">
        <v>49</v>
      </c>
      <c r="B13" s="116"/>
      <c r="C13" s="116"/>
      <c r="D13" s="116"/>
      <c r="E13" s="116"/>
      <c r="F13" s="57">
        <v>22</v>
      </c>
      <c r="G13" s="56">
        <f>F13/E7</f>
        <v>0.84615384615384615</v>
      </c>
    </row>
    <row r="14" spans="1:7" ht="15.75" thickBot="1" x14ac:dyDescent="0.3">
      <c r="A14" s="110" t="s">
        <v>50</v>
      </c>
      <c r="B14" s="110"/>
      <c r="C14" s="110"/>
      <c r="D14" s="110"/>
      <c r="E14" s="110"/>
      <c r="F14" s="57">
        <v>22</v>
      </c>
      <c r="G14" s="56">
        <f>F14/E7</f>
        <v>0.84615384615384615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11" t="s">
        <v>15</v>
      </c>
      <c r="C19" s="111"/>
      <c r="D19" s="111"/>
      <c r="E19" s="111"/>
      <c r="F19" s="82" t="s">
        <v>4</v>
      </c>
      <c r="G19" s="17"/>
    </row>
    <row r="20" spans="1:7" ht="15" customHeight="1" x14ac:dyDescent="0.25">
      <c r="A20" s="79" t="s">
        <v>75</v>
      </c>
      <c r="B20" s="87" t="s">
        <v>92</v>
      </c>
      <c r="C20" s="87"/>
      <c r="D20" s="87"/>
      <c r="E20" s="87"/>
      <c r="F20" s="83">
        <v>103293</v>
      </c>
      <c r="G20" s="73"/>
    </row>
    <row r="21" spans="1:7" ht="15" customHeight="1" x14ac:dyDescent="0.25">
      <c r="A21" s="79" t="s">
        <v>76</v>
      </c>
      <c r="B21" s="88" t="s">
        <v>143</v>
      </c>
      <c r="C21" s="89"/>
      <c r="D21" s="89"/>
      <c r="E21" s="90"/>
      <c r="F21" s="83">
        <v>98571</v>
      </c>
      <c r="G21" s="73"/>
    </row>
    <row r="22" spans="1:7" ht="15" customHeight="1" x14ac:dyDescent="0.25">
      <c r="A22" s="79" t="s">
        <v>86</v>
      </c>
      <c r="B22" s="87" t="s">
        <v>115</v>
      </c>
      <c r="C22" s="87"/>
      <c r="D22" s="87"/>
      <c r="E22" s="87"/>
      <c r="F22" s="83">
        <v>62821</v>
      </c>
      <c r="G22" s="73"/>
    </row>
    <row r="23" spans="1:7" ht="15" customHeight="1" x14ac:dyDescent="0.25">
      <c r="A23" s="79" t="s">
        <v>87</v>
      </c>
      <c r="B23" s="87" t="s">
        <v>140</v>
      </c>
      <c r="C23" s="87"/>
      <c r="D23" s="87"/>
      <c r="E23" s="87"/>
      <c r="F23" s="75">
        <v>32838</v>
      </c>
      <c r="G23" s="73"/>
    </row>
    <row r="24" spans="1:7" ht="15" customHeight="1" x14ac:dyDescent="0.25">
      <c r="A24" s="79" t="s">
        <v>88</v>
      </c>
      <c r="B24" s="87" t="s">
        <v>141</v>
      </c>
      <c r="C24" s="87"/>
      <c r="D24" s="87"/>
      <c r="E24" s="87"/>
      <c r="F24" s="75">
        <v>14240</v>
      </c>
      <c r="G24" s="73"/>
    </row>
    <row r="25" spans="1:7" ht="15" customHeight="1" x14ac:dyDescent="0.25">
      <c r="A25" s="79" t="s">
        <v>77</v>
      </c>
      <c r="B25" s="88" t="s">
        <v>105</v>
      </c>
      <c r="C25" s="89"/>
      <c r="D25" s="89"/>
      <c r="E25" s="90"/>
      <c r="F25" s="75">
        <v>11417</v>
      </c>
      <c r="G25" s="85"/>
    </row>
    <row r="26" spans="1:7" ht="15" customHeight="1" x14ac:dyDescent="0.25">
      <c r="A26" s="79" t="s">
        <v>78</v>
      </c>
      <c r="B26" s="87" t="s">
        <v>139</v>
      </c>
      <c r="C26" s="87"/>
      <c r="D26" s="87"/>
      <c r="E26" s="87"/>
      <c r="F26" s="75">
        <v>5669</v>
      </c>
      <c r="G26" s="85"/>
    </row>
    <row r="27" spans="1:7" ht="15" customHeight="1" x14ac:dyDescent="0.25">
      <c r="A27" s="79" t="s">
        <v>79</v>
      </c>
      <c r="B27" s="88" t="s">
        <v>116</v>
      </c>
      <c r="C27" s="89"/>
      <c r="D27" s="89"/>
      <c r="E27" s="90"/>
      <c r="F27" s="83">
        <v>4996</v>
      </c>
      <c r="G27" s="73"/>
    </row>
    <row r="28" spans="1:7" x14ac:dyDescent="0.25">
      <c r="A28" s="79" t="s">
        <v>80</v>
      </c>
      <c r="B28" s="92" t="s">
        <v>70</v>
      </c>
      <c r="C28" s="92"/>
      <c r="D28" s="92"/>
      <c r="E28" s="92"/>
      <c r="F28" s="75">
        <v>1769</v>
      </c>
      <c r="G28" s="73"/>
    </row>
    <row r="29" spans="1:7" x14ac:dyDescent="0.25">
      <c r="A29" s="79" t="s">
        <v>81</v>
      </c>
      <c r="B29" s="87" t="s">
        <v>91</v>
      </c>
      <c r="C29" s="87"/>
      <c r="D29" s="87"/>
      <c r="E29" s="87"/>
      <c r="F29" s="83">
        <v>1681</v>
      </c>
      <c r="G29" s="85"/>
    </row>
    <row r="30" spans="1:7" x14ac:dyDescent="0.25">
      <c r="A30" s="79" t="s">
        <v>82</v>
      </c>
      <c r="B30" s="87" t="s">
        <v>85</v>
      </c>
      <c r="C30" s="87"/>
      <c r="D30" s="87"/>
      <c r="E30" s="87"/>
      <c r="F30" s="83">
        <v>429</v>
      </c>
      <c r="G30" s="85"/>
    </row>
    <row r="31" spans="1:7" x14ac:dyDescent="0.25">
      <c r="A31" s="79" t="s">
        <v>83</v>
      </c>
      <c r="B31" s="87" t="s">
        <v>146</v>
      </c>
      <c r="C31" s="87"/>
      <c r="D31" s="87"/>
      <c r="E31" s="87"/>
      <c r="F31" s="75">
        <v>223</v>
      </c>
      <c r="G31" s="85"/>
    </row>
    <row r="32" spans="1:7" x14ac:dyDescent="0.25">
      <c r="F32" s="49"/>
    </row>
    <row r="33" spans="1:7" ht="25.5" customHeight="1" x14ac:dyDescent="0.25">
      <c r="A33" s="117" t="s">
        <v>51</v>
      </c>
      <c r="B33" s="117"/>
      <c r="C33" s="117"/>
      <c r="D33" s="117"/>
      <c r="E33" s="117"/>
      <c r="F33" s="117"/>
      <c r="G33" s="117"/>
    </row>
    <row r="34" spans="1:7" ht="25.5" customHeight="1" x14ac:dyDescent="0.25">
      <c r="A34" s="78"/>
      <c r="B34" s="78"/>
      <c r="C34" s="78"/>
      <c r="D34" s="78"/>
      <c r="E34" s="78"/>
      <c r="F34" s="78"/>
      <c r="G34" s="78"/>
    </row>
    <row r="35" spans="1:7" ht="20.25" customHeight="1" x14ac:dyDescent="0.25">
      <c r="A35" s="117" t="s">
        <v>32</v>
      </c>
      <c r="B35" s="117"/>
      <c r="C35" s="117"/>
      <c r="D35" s="117"/>
      <c r="E35" s="117"/>
      <c r="F35" s="117"/>
      <c r="G35" s="117"/>
    </row>
    <row r="36" spans="1:7" ht="12.75" customHeight="1" x14ac:dyDescent="0.25">
      <c r="A36" s="41" t="s">
        <v>75</v>
      </c>
      <c r="B36" s="91" t="s">
        <v>123</v>
      </c>
      <c r="C36" s="91"/>
      <c r="D36" s="91"/>
    </row>
    <row r="37" spans="1:7" x14ac:dyDescent="0.25">
      <c r="A37" s="41" t="s">
        <v>76</v>
      </c>
      <c r="B37" s="91" t="s">
        <v>124</v>
      </c>
      <c r="C37" s="91"/>
      <c r="D37" s="91"/>
    </row>
    <row r="38" spans="1:7" ht="15" customHeight="1" x14ac:dyDescent="0.25">
      <c r="A38" s="41" t="s">
        <v>86</v>
      </c>
      <c r="B38" s="118" t="s">
        <v>103</v>
      </c>
      <c r="C38" s="118"/>
      <c r="D38" s="118"/>
    </row>
    <row r="39" spans="1:7" x14ac:dyDescent="0.25">
      <c r="A39" s="41" t="s">
        <v>87</v>
      </c>
      <c r="B39" s="91" t="s">
        <v>125</v>
      </c>
      <c r="C39" s="91"/>
      <c r="D39" s="91"/>
    </row>
    <row r="40" spans="1:7" x14ac:dyDescent="0.25">
      <c r="A40" s="41" t="s">
        <v>88</v>
      </c>
      <c r="B40" s="91" t="s">
        <v>126</v>
      </c>
      <c r="C40" s="91"/>
      <c r="D40" s="91"/>
    </row>
    <row r="41" spans="1:7" x14ac:dyDescent="0.25">
      <c r="A41" s="41" t="s">
        <v>77</v>
      </c>
      <c r="B41" s="91" t="s">
        <v>127</v>
      </c>
      <c r="C41" s="91"/>
      <c r="D41" s="91"/>
    </row>
    <row r="42" spans="1:7" x14ac:dyDescent="0.25">
      <c r="A42" s="41" t="s">
        <v>78</v>
      </c>
      <c r="B42" s="91" t="s">
        <v>128</v>
      </c>
      <c r="C42" s="91"/>
      <c r="D42" s="91"/>
    </row>
    <row r="43" spans="1:7" x14ac:dyDescent="0.25">
      <c r="A43" s="41" t="s">
        <v>79</v>
      </c>
      <c r="B43" s="25" t="s">
        <v>114</v>
      </c>
      <c r="C43" s="25"/>
      <c r="D43" s="25"/>
    </row>
    <row r="44" spans="1:7" x14ac:dyDescent="0.25">
      <c r="A44" s="41" t="s">
        <v>80</v>
      </c>
      <c r="B44" s="91" t="s">
        <v>129</v>
      </c>
      <c r="C44" s="91"/>
      <c r="D44" s="91"/>
    </row>
    <row r="45" spans="1:7" x14ac:dyDescent="0.25">
      <c r="A45" s="41" t="s">
        <v>81</v>
      </c>
      <c r="B45" s="91" t="s">
        <v>130</v>
      </c>
      <c r="C45" s="91"/>
      <c r="D45" s="91"/>
    </row>
    <row r="46" spans="1:7" x14ac:dyDescent="0.25">
      <c r="A46" s="41" t="s">
        <v>82</v>
      </c>
      <c r="B46" s="91" t="s">
        <v>131</v>
      </c>
      <c r="C46" s="91"/>
      <c r="D46" s="91"/>
    </row>
    <row r="47" spans="1:7" x14ac:dyDescent="0.25">
      <c r="A47" s="41" t="s">
        <v>83</v>
      </c>
      <c r="B47" s="91" t="s">
        <v>132</v>
      </c>
      <c r="C47" s="91"/>
      <c r="D47" s="91"/>
    </row>
    <row r="48" spans="1:7" x14ac:dyDescent="0.25">
      <c r="A48" s="41" t="s">
        <v>84</v>
      </c>
      <c r="B48" s="91" t="s">
        <v>133</v>
      </c>
      <c r="C48" s="91"/>
      <c r="D48" s="91"/>
    </row>
  </sheetData>
  <mergeCells count="42">
    <mergeCell ref="A14:E14"/>
    <mergeCell ref="B19:E19"/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B20:E20"/>
    <mergeCell ref="B27:E27"/>
    <mergeCell ref="B28:E28"/>
    <mergeCell ref="B24:E24"/>
    <mergeCell ref="B29:E29"/>
    <mergeCell ref="B25:E25"/>
    <mergeCell ref="B26:E26"/>
    <mergeCell ref="B23:E23"/>
    <mergeCell ref="B46:D46"/>
    <mergeCell ref="B47:D47"/>
    <mergeCell ref="B48:D48"/>
    <mergeCell ref="B22:E22"/>
    <mergeCell ref="B30:E30"/>
    <mergeCell ref="A35:G35"/>
    <mergeCell ref="A33:G33"/>
    <mergeCell ref="B38:D38"/>
    <mergeCell ref="B40:D40"/>
    <mergeCell ref="B41:D41"/>
    <mergeCell ref="B42:D42"/>
    <mergeCell ref="B44:D44"/>
    <mergeCell ref="B45:D45"/>
    <mergeCell ref="B31:E31"/>
    <mergeCell ref="B21:E21"/>
    <mergeCell ref="B36:D36"/>
    <mergeCell ref="B37:D37"/>
    <mergeCell ref="B39:D39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opLeftCell="A10" workbookViewId="0">
      <selection activeCell="J11" sqref="J11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5" max="5" width="10.14062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43</v>
      </c>
    </row>
    <row r="3" spans="1:7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7" x14ac:dyDescent="0.25">
      <c r="A4" s="119" t="s">
        <v>119</v>
      </c>
      <c r="B4" s="123" t="s">
        <v>44</v>
      </c>
      <c r="C4" s="21" t="s">
        <v>6</v>
      </c>
      <c r="D4" s="66">
        <v>1</v>
      </c>
      <c r="E4" s="68">
        <f>D4/D6</f>
        <v>4.7619047619047616E-2</v>
      </c>
      <c r="F4" s="63">
        <v>15000</v>
      </c>
      <c r="G4" s="69">
        <f>F4/F6</f>
        <v>3.2797997135641584E-2</v>
      </c>
    </row>
    <row r="5" spans="1:7" ht="15.75" thickBot="1" x14ac:dyDescent="0.3">
      <c r="A5" s="120"/>
      <c r="B5" s="124"/>
      <c r="C5" s="7" t="s">
        <v>5</v>
      </c>
      <c r="D5" s="54">
        <v>20</v>
      </c>
      <c r="E5" s="71">
        <f>D5/D6</f>
        <v>0.95238095238095233</v>
      </c>
      <c r="F5" s="61">
        <v>442345</v>
      </c>
      <c r="G5" s="70">
        <f>F5/F6</f>
        <v>0.96720200286435842</v>
      </c>
    </row>
    <row r="6" spans="1:7" ht="15.75" thickTop="1" x14ac:dyDescent="0.25">
      <c r="A6" s="120"/>
      <c r="B6" s="124"/>
      <c r="C6" s="22" t="s">
        <v>12</v>
      </c>
      <c r="D6" s="23">
        <f>D5+D4</f>
        <v>21</v>
      </c>
      <c r="E6" s="52">
        <f>D6/D10</f>
        <v>0.44680851063829785</v>
      </c>
      <c r="F6" s="24">
        <f>SUM(F4:F5)</f>
        <v>457345</v>
      </c>
      <c r="G6" s="52">
        <f>F6/F10</f>
        <v>0.57506551052946586</v>
      </c>
    </row>
    <row r="7" spans="1:7" x14ac:dyDescent="0.25">
      <c r="A7" s="121"/>
      <c r="B7" s="125" t="s">
        <v>33</v>
      </c>
      <c r="C7" s="25" t="s">
        <v>6</v>
      </c>
      <c r="D7" s="25">
        <f>'2021_4_cet'!E6</f>
        <v>1</v>
      </c>
      <c r="E7" s="67">
        <f>D7/D9</f>
        <v>3.8461538461538464E-2</v>
      </c>
      <c r="F7" s="50">
        <f>'2021_4_cet'!F6:G6</f>
        <v>11417</v>
      </c>
      <c r="G7" s="26">
        <f>F7/F9</f>
        <v>3.3783403906529723E-2</v>
      </c>
    </row>
    <row r="8" spans="1:7" ht="15.75" thickBot="1" x14ac:dyDescent="0.3">
      <c r="A8" s="121"/>
      <c r="B8" s="126"/>
      <c r="C8" s="27" t="s">
        <v>5</v>
      </c>
      <c r="D8" s="28">
        <f>'2021_4_cet'!E5</f>
        <v>25</v>
      </c>
      <c r="E8" s="29">
        <f>D8/D9</f>
        <v>0.96153846153846156</v>
      </c>
      <c r="F8" s="30">
        <f>'2021_4_cet'!F5:G5</f>
        <v>326530</v>
      </c>
      <c r="G8" s="29">
        <f>F8/F9</f>
        <v>0.96621659609347033</v>
      </c>
    </row>
    <row r="9" spans="1:7" ht="16.5" thickTop="1" thickBot="1" x14ac:dyDescent="0.3">
      <c r="A9" s="122"/>
      <c r="B9" s="127"/>
      <c r="C9" s="31" t="s">
        <v>12</v>
      </c>
      <c r="D9" s="32">
        <f>D7+D8</f>
        <v>26</v>
      </c>
      <c r="E9" s="33">
        <f>D9/D10</f>
        <v>0.55319148936170215</v>
      </c>
      <c r="F9" s="34">
        <f>F7+F8</f>
        <v>337947</v>
      </c>
      <c r="G9" s="33">
        <f>F9/F10</f>
        <v>0.42493448947053408</v>
      </c>
    </row>
    <row r="10" spans="1:7" ht="15.75" thickTop="1" x14ac:dyDescent="0.25">
      <c r="A10" s="35"/>
      <c r="B10" s="36" t="s">
        <v>19</v>
      </c>
      <c r="C10" s="35"/>
      <c r="D10" s="35">
        <f>D6+D9</f>
        <v>47</v>
      </c>
      <c r="E10" s="37">
        <v>1</v>
      </c>
      <c r="F10" s="38">
        <f>F9+F6</f>
        <v>795292</v>
      </c>
      <c r="G10" s="37">
        <v>1</v>
      </c>
    </row>
    <row r="11" spans="1:7" x14ac:dyDescent="0.25">
      <c r="A11" t="s">
        <v>20</v>
      </c>
    </row>
    <row r="13" spans="1:7" ht="40.5" customHeight="1" x14ac:dyDescent="0.25">
      <c r="A13" s="25"/>
      <c r="B13" s="128" t="s">
        <v>34</v>
      </c>
      <c r="C13" s="128"/>
      <c r="D13" s="128"/>
      <c r="E13" s="129" t="s">
        <v>45</v>
      </c>
      <c r="F13" s="129"/>
    </row>
    <row r="14" spans="1:7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16</v>
      </c>
      <c r="F14" s="20" t="s">
        <v>18</v>
      </c>
    </row>
    <row r="15" spans="1:7" x14ac:dyDescent="0.25">
      <c r="A15" s="40" t="s">
        <v>120</v>
      </c>
      <c r="B15" s="62">
        <v>30</v>
      </c>
      <c r="C15" s="41">
        <v>46</v>
      </c>
      <c r="D15" s="63">
        <v>949733</v>
      </c>
      <c r="E15" s="64">
        <v>23</v>
      </c>
      <c r="F15" s="65">
        <v>340005</v>
      </c>
    </row>
    <row r="16" spans="1:7" ht="15.75" thickBot="1" x14ac:dyDescent="0.3">
      <c r="A16" s="42" t="s">
        <v>119</v>
      </c>
      <c r="B16" s="60">
        <v>13</v>
      </c>
      <c r="C16" s="54">
        <v>26</v>
      </c>
      <c r="D16" s="61">
        <v>337947</v>
      </c>
      <c r="E16" s="54">
        <v>21</v>
      </c>
      <c r="F16" s="61">
        <v>457345</v>
      </c>
    </row>
    <row r="17" spans="1:8" ht="27" thickTop="1" x14ac:dyDescent="0.25">
      <c r="A17" s="43" t="s">
        <v>22</v>
      </c>
      <c r="B17" s="44">
        <f>(B16-B15)/B15</f>
        <v>-0.56666666666666665</v>
      </c>
      <c r="C17" s="44">
        <f>(C16-C15)/C15</f>
        <v>-0.43478260869565216</v>
      </c>
      <c r="D17" s="44">
        <f>(D16-D15)/D15</f>
        <v>-0.64416630779387474</v>
      </c>
      <c r="E17" s="44">
        <f>(E16-E15)/E15</f>
        <v>-8.6956521739130432E-2</v>
      </c>
      <c r="F17" s="45">
        <f>(F16-F15)/F15</f>
        <v>0.34511257187394301</v>
      </c>
    </row>
    <row r="19" spans="1:8" x14ac:dyDescent="0.25">
      <c r="A19" s="117" t="s">
        <v>20</v>
      </c>
      <c r="B19" s="117"/>
      <c r="C19" s="117"/>
      <c r="D19" s="117"/>
      <c r="E19" s="117"/>
      <c r="F19" s="117"/>
      <c r="G19" s="117"/>
      <c r="H19" s="11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abSelected="1" workbookViewId="0">
      <selection activeCell="N6" sqref="N6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31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148</v>
      </c>
      <c r="H1" s="50" t="s">
        <v>23</v>
      </c>
      <c r="I1" s="50" t="s">
        <v>24</v>
      </c>
      <c r="J1" s="50" t="s">
        <v>25</v>
      </c>
    </row>
    <row r="2" spans="1:10" ht="30" customHeight="1" x14ac:dyDescent="0.25">
      <c r="A2" s="86" t="s">
        <v>75</v>
      </c>
      <c r="B2" s="25" t="s">
        <v>123</v>
      </c>
      <c r="C2" s="72" t="s">
        <v>102</v>
      </c>
      <c r="D2" s="50" t="s">
        <v>5</v>
      </c>
      <c r="E2" s="72" t="s">
        <v>95</v>
      </c>
      <c r="F2" s="53">
        <v>40003469216</v>
      </c>
      <c r="G2" s="50">
        <v>30929</v>
      </c>
      <c r="H2" s="50">
        <v>1</v>
      </c>
      <c r="I2" s="50">
        <v>1</v>
      </c>
      <c r="J2" s="50">
        <v>1</v>
      </c>
    </row>
    <row r="3" spans="1:10" ht="30" x14ac:dyDescent="0.25">
      <c r="A3" s="130" t="s">
        <v>76</v>
      </c>
      <c r="B3" s="91" t="s">
        <v>124</v>
      </c>
      <c r="C3" s="72" t="s">
        <v>102</v>
      </c>
      <c r="D3" s="50" t="s">
        <v>5</v>
      </c>
      <c r="E3" s="72" t="s">
        <v>134</v>
      </c>
      <c r="F3" s="53">
        <v>49503003835</v>
      </c>
      <c r="G3" s="50">
        <v>6020</v>
      </c>
      <c r="H3" s="50">
        <v>0</v>
      </c>
      <c r="I3" s="50">
        <v>0</v>
      </c>
      <c r="J3" s="50">
        <v>1</v>
      </c>
    </row>
    <row r="4" spans="1:10" ht="30" x14ac:dyDescent="0.25">
      <c r="A4" s="130"/>
      <c r="B4" s="91"/>
      <c r="C4" s="72" t="s">
        <v>102</v>
      </c>
      <c r="D4" s="50" t="s">
        <v>5</v>
      </c>
      <c r="E4" s="72" t="s">
        <v>92</v>
      </c>
      <c r="F4" s="53">
        <v>40003676101</v>
      </c>
      <c r="G4" s="50">
        <v>20609</v>
      </c>
      <c r="H4" s="50">
        <v>0</v>
      </c>
      <c r="I4" s="50">
        <v>0</v>
      </c>
      <c r="J4" s="50">
        <v>1</v>
      </c>
    </row>
    <row r="5" spans="1:10" ht="15" customHeight="1" x14ac:dyDescent="0.25">
      <c r="A5" s="130"/>
      <c r="B5" s="91"/>
      <c r="C5" s="72" t="s">
        <v>102</v>
      </c>
      <c r="D5" s="50" t="s">
        <v>5</v>
      </c>
      <c r="E5" s="72" t="s">
        <v>135</v>
      </c>
      <c r="F5" s="53">
        <v>44101001966</v>
      </c>
      <c r="G5" s="50">
        <v>1401</v>
      </c>
      <c r="H5" s="50">
        <v>0</v>
      </c>
      <c r="I5" s="50">
        <v>0</v>
      </c>
      <c r="J5" s="50">
        <v>1</v>
      </c>
    </row>
    <row r="6" spans="1:10" ht="150" x14ac:dyDescent="0.25">
      <c r="A6" s="86" t="s">
        <v>86</v>
      </c>
      <c r="B6" s="25" t="s">
        <v>103</v>
      </c>
      <c r="C6" s="72" t="s">
        <v>136</v>
      </c>
      <c r="D6" s="50" t="s">
        <v>104</v>
      </c>
      <c r="E6" s="72" t="s">
        <v>137</v>
      </c>
      <c r="F6" s="53">
        <v>43601017423</v>
      </c>
      <c r="G6" s="50">
        <v>11417</v>
      </c>
      <c r="H6" s="50">
        <v>1</v>
      </c>
      <c r="I6" s="50">
        <v>1</v>
      </c>
      <c r="J6" s="50">
        <v>1</v>
      </c>
    </row>
    <row r="7" spans="1:10" ht="30" customHeight="1" x14ac:dyDescent="0.25">
      <c r="A7" s="86" t="s">
        <v>87</v>
      </c>
      <c r="B7" s="84" t="s">
        <v>125</v>
      </c>
      <c r="C7" s="72" t="s">
        <v>138</v>
      </c>
      <c r="D7" s="50" t="s">
        <v>5</v>
      </c>
      <c r="E7" s="72" t="s">
        <v>92</v>
      </c>
      <c r="F7" s="53">
        <v>40003676101</v>
      </c>
      <c r="G7" s="50">
        <v>35515</v>
      </c>
      <c r="H7" s="50">
        <v>1</v>
      </c>
      <c r="I7" s="50">
        <v>1</v>
      </c>
      <c r="J7" s="50">
        <v>1</v>
      </c>
    </row>
    <row r="8" spans="1:10" x14ac:dyDescent="0.25">
      <c r="A8" s="131" t="s">
        <v>88</v>
      </c>
      <c r="B8" s="118" t="s">
        <v>126</v>
      </c>
      <c r="C8" s="72" t="s">
        <v>96</v>
      </c>
      <c r="D8" s="50" t="s">
        <v>5</v>
      </c>
      <c r="E8" s="72" t="s">
        <v>140</v>
      </c>
      <c r="F8" s="53">
        <v>40003570733</v>
      </c>
      <c r="G8" s="50">
        <v>14733</v>
      </c>
      <c r="H8" s="50">
        <v>1</v>
      </c>
      <c r="I8" s="50">
        <v>1</v>
      </c>
      <c r="J8" s="50">
        <v>1</v>
      </c>
    </row>
    <row r="9" spans="1:10" x14ac:dyDescent="0.25">
      <c r="A9" s="132"/>
      <c r="B9" s="118"/>
      <c r="C9" s="72" t="s">
        <v>96</v>
      </c>
      <c r="D9" s="50" t="s">
        <v>5</v>
      </c>
      <c r="E9" s="72" t="s">
        <v>141</v>
      </c>
      <c r="F9" s="53">
        <v>49503003835</v>
      </c>
      <c r="G9" s="50">
        <v>4152</v>
      </c>
      <c r="H9" s="50">
        <v>1</v>
      </c>
      <c r="I9" s="50">
        <v>1</v>
      </c>
      <c r="J9" s="50">
        <v>1</v>
      </c>
    </row>
    <row r="10" spans="1:10" x14ac:dyDescent="0.25">
      <c r="A10" s="132"/>
      <c r="B10" s="118"/>
      <c r="C10" s="72" t="s">
        <v>96</v>
      </c>
      <c r="D10" s="50" t="s">
        <v>5</v>
      </c>
      <c r="E10" s="72" t="s">
        <v>92</v>
      </c>
      <c r="F10" s="53">
        <v>40003676101</v>
      </c>
      <c r="G10" s="50">
        <v>2709</v>
      </c>
      <c r="H10" s="50">
        <v>1</v>
      </c>
      <c r="I10" s="50">
        <v>1</v>
      </c>
      <c r="J10" s="50">
        <v>1</v>
      </c>
    </row>
    <row r="11" spans="1:10" ht="30" x14ac:dyDescent="0.25">
      <c r="A11" s="133"/>
      <c r="B11" s="118"/>
      <c r="C11" s="72" t="s">
        <v>96</v>
      </c>
      <c r="D11" s="50" t="s">
        <v>5</v>
      </c>
      <c r="E11" s="72" t="s">
        <v>139</v>
      </c>
      <c r="F11" s="53">
        <v>42103022606</v>
      </c>
      <c r="G11" s="50">
        <v>3153</v>
      </c>
      <c r="H11" s="50">
        <v>1</v>
      </c>
      <c r="I11" s="50">
        <v>1</v>
      </c>
      <c r="J11" s="50">
        <v>1</v>
      </c>
    </row>
    <row r="12" spans="1:10" x14ac:dyDescent="0.25">
      <c r="A12" s="86" t="s">
        <v>77</v>
      </c>
      <c r="B12" s="84" t="s">
        <v>127</v>
      </c>
      <c r="C12" s="72" t="s">
        <v>96</v>
      </c>
      <c r="D12" s="50" t="s">
        <v>5</v>
      </c>
      <c r="E12" s="72" t="s">
        <v>142</v>
      </c>
      <c r="F12" s="53">
        <v>40003612810</v>
      </c>
      <c r="G12" s="50">
        <v>4996</v>
      </c>
      <c r="H12" s="50">
        <v>1</v>
      </c>
      <c r="I12" s="50">
        <v>1</v>
      </c>
      <c r="J12" s="50">
        <v>1</v>
      </c>
    </row>
    <row r="13" spans="1:10" x14ac:dyDescent="0.25">
      <c r="A13" s="86" t="s">
        <v>78</v>
      </c>
      <c r="B13" s="84" t="s">
        <v>128</v>
      </c>
      <c r="C13" s="72" t="s">
        <v>96</v>
      </c>
      <c r="D13" s="50" t="s">
        <v>5</v>
      </c>
      <c r="E13" s="72" t="s">
        <v>143</v>
      </c>
      <c r="F13" s="53">
        <v>40003226249</v>
      </c>
      <c r="G13" s="50">
        <v>28952</v>
      </c>
      <c r="H13" s="50">
        <v>1</v>
      </c>
      <c r="I13" s="50">
        <v>1</v>
      </c>
      <c r="J13" s="50">
        <v>1</v>
      </c>
    </row>
    <row r="14" spans="1:10" ht="30" x14ac:dyDescent="0.25">
      <c r="A14" s="131" t="s">
        <v>79</v>
      </c>
      <c r="B14" s="118" t="s">
        <v>106</v>
      </c>
      <c r="C14" s="72" t="s">
        <v>107</v>
      </c>
      <c r="D14" s="50" t="s">
        <v>101</v>
      </c>
      <c r="E14" s="72" t="s">
        <v>144</v>
      </c>
      <c r="F14" s="53">
        <v>40003166842</v>
      </c>
      <c r="G14" s="50">
        <v>892</v>
      </c>
      <c r="H14" s="50">
        <v>1</v>
      </c>
      <c r="I14" s="50">
        <v>1</v>
      </c>
      <c r="J14" s="50">
        <v>1</v>
      </c>
    </row>
    <row r="15" spans="1:10" ht="15" customHeight="1" x14ac:dyDescent="0.25">
      <c r="A15" s="132"/>
      <c r="B15" s="118"/>
      <c r="C15" s="72" t="s">
        <v>108</v>
      </c>
      <c r="D15" s="50" t="s">
        <v>99</v>
      </c>
      <c r="E15" s="72" t="s">
        <v>145</v>
      </c>
      <c r="F15" s="53">
        <v>42403012397</v>
      </c>
      <c r="G15" s="50">
        <v>429</v>
      </c>
      <c r="H15" s="50">
        <v>1</v>
      </c>
      <c r="I15" s="50">
        <v>1</v>
      </c>
      <c r="J15" s="50">
        <v>1</v>
      </c>
    </row>
    <row r="16" spans="1:10" x14ac:dyDescent="0.25">
      <c r="A16" s="132"/>
      <c r="B16" s="118"/>
      <c r="C16" s="72" t="s">
        <v>109</v>
      </c>
      <c r="D16" s="50" t="s">
        <v>113</v>
      </c>
      <c r="E16" s="72" t="s">
        <v>144</v>
      </c>
      <c r="F16" s="53">
        <v>40003166842</v>
      </c>
      <c r="G16" s="50">
        <v>205</v>
      </c>
      <c r="H16" s="50">
        <v>1</v>
      </c>
      <c r="I16" s="50">
        <v>1</v>
      </c>
      <c r="J16" s="50">
        <v>1</v>
      </c>
    </row>
    <row r="17" spans="1:10" x14ac:dyDescent="0.25">
      <c r="A17" s="132"/>
      <c r="B17" s="118"/>
      <c r="C17" s="72" t="s">
        <v>110</v>
      </c>
      <c r="D17" s="50" t="s">
        <v>97</v>
      </c>
      <c r="E17" s="72" t="s">
        <v>146</v>
      </c>
      <c r="F17" s="53">
        <v>40003592976</v>
      </c>
      <c r="G17" s="50">
        <v>223</v>
      </c>
      <c r="H17" s="50">
        <v>1</v>
      </c>
      <c r="I17" s="50">
        <v>1</v>
      </c>
      <c r="J17" s="50">
        <v>1</v>
      </c>
    </row>
    <row r="18" spans="1:10" ht="30" x14ac:dyDescent="0.25">
      <c r="A18" s="132"/>
      <c r="B18" s="118"/>
      <c r="C18" s="72" t="s">
        <v>111</v>
      </c>
      <c r="D18" s="50" t="s">
        <v>100</v>
      </c>
      <c r="E18" s="72" t="s">
        <v>70</v>
      </c>
      <c r="F18" s="53">
        <v>44101001966</v>
      </c>
      <c r="G18" s="50">
        <v>368</v>
      </c>
      <c r="H18" s="50">
        <v>1</v>
      </c>
      <c r="I18" s="50">
        <v>1</v>
      </c>
      <c r="J18" s="50">
        <v>1</v>
      </c>
    </row>
    <row r="19" spans="1:10" ht="30" x14ac:dyDescent="0.25">
      <c r="A19" s="133"/>
      <c r="B19" s="118"/>
      <c r="C19" s="72" t="s">
        <v>112</v>
      </c>
      <c r="D19" s="50" t="s">
        <v>98</v>
      </c>
      <c r="E19" s="72" t="s">
        <v>144</v>
      </c>
      <c r="F19" s="53">
        <v>40003166842</v>
      </c>
      <c r="G19" s="50">
        <v>584</v>
      </c>
      <c r="H19" s="50">
        <v>1</v>
      </c>
      <c r="I19" s="50">
        <v>1</v>
      </c>
      <c r="J19" s="50">
        <v>1</v>
      </c>
    </row>
    <row r="20" spans="1:10" ht="30" x14ac:dyDescent="0.25">
      <c r="A20" s="131" t="s">
        <v>80</v>
      </c>
      <c r="B20" s="91" t="s">
        <v>129</v>
      </c>
      <c r="C20" s="72" t="s">
        <v>102</v>
      </c>
      <c r="D20" s="50" t="s">
        <v>5</v>
      </c>
      <c r="E20" s="72" t="s">
        <v>140</v>
      </c>
      <c r="F20" s="53">
        <v>40003570733</v>
      </c>
      <c r="G20" s="50">
        <v>18105</v>
      </c>
      <c r="H20" s="50">
        <v>1</v>
      </c>
      <c r="I20" s="50">
        <v>1</v>
      </c>
      <c r="J20" s="50">
        <v>0</v>
      </c>
    </row>
    <row r="21" spans="1:10" ht="30" x14ac:dyDescent="0.25">
      <c r="A21" s="132"/>
      <c r="B21" s="91"/>
      <c r="C21" s="72" t="s">
        <v>102</v>
      </c>
      <c r="D21" s="50" t="s">
        <v>5</v>
      </c>
      <c r="E21" s="72" t="s">
        <v>92</v>
      </c>
      <c r="F21" s="53">
        <v>40003676101</v>
      </c>
      <c r="G21" s="50">
        <v>2759</v>
      </c>
      <c r="H21" s="50">
        <v>1</v>
      </c>
      <c r="I21" s="50">
        <v>1</v>
      </c>
      <c r="J21" s="50">
        <v>0</v>
      </c>
    </row>
    <row r="22" spans="1:10" ht="30" x14ac:dyDescent="0.25">
      <c r="A22" s="132"/>
      <c r="B22" s="91"/>
      <c r="C22" s="72" t="s">
        <v>102</v>
      </c>
      <c r="D22" s="50" t="s">
        <v>5</v>
      </c>
      <c r="E22" s="72" t="s">
        <v>139</v>
      </c>
      <c r="F22" s="53">
        <v>42103022606</v>
      </c>
      <c r="G22" s="50">
        <v>2516</v>
      </c>
      <c r="H22" s="50">
        <v>1</v>
      </c>
      <c r="I22" s="50">
        <v>1</v>
      </c>
      <c r="J22" s="50">
        <v>0</v>
      </c>
    </row>
    <row r="23" spans="1:10" ht="30" x14ac:dyDescent="0.25">
      <c r="A23" s="133"/>
      <c r="B23" s="91"/>
      <c r="C23" s="72" t="s">
        <v>102</v>
      </c>
      <c r="D23" s="50" t="s">
        <v>5</v>
      </c>
      <c r="E23" s="72" t="s">
        <v>141</v>
      </c>
      <c r="F23" s="53">
        <v>49503003835</v>
      </c>
      <c r="G23" s="50">
        <v>4068</v>
      </c>
      <c r="H23" s="50">
        <v>1</v>
      </c>
      <c r="I23" s="50">
        <v>0</v>
      </c>
      <c r="J23" s="50">
        <v>1</v>
      </c>
    </row>
    <row r="24" spans="1:10" ht="30" x14ac:dyDescent="0.25">
      <c r="A24" s="86" t="s">
        <v>81</v>
      </c>
      <c r="B24" s="84" t="s">
        <v>130</v>
      </c>
      <c r="C24" s="72" t="s">
        <v>102</v>
      </c>
      <c r="D24" s="50" t="s">
        <v>5</v>
      </c>
      <c r="E24" s="72" t="s">
        <v>147</v>
      </c>
      <c r="F24" s="53">
        <v>40003469216</v>
      </c>
      <c r="G24" s="50">
        <v>31892</v>
      </c>
      <c r="H24" s="50">
        <v>1</v>
      </c>
      <c r="I24" s="50">
        <v>1</v>
      </c>
      <c r="J24" s="50">
        <v>1</v>
      </c>
    </row>
    <row r="25" spans="1:10" ht="30" x14ac:dyDescent="0.25">
      <c r="A25" s="86" t="s">
        <v>82</v>
      </c>
      <c r="B25" s="84" t="s">
        <v>131</v>
      </c>
      <c r="C25" s="72" t="s">
        <v>102</v>
      </c>
      <c r="D25" s="50" t="s">
        <v>5</v>
      </c>
      <c r="E25" s="72" t="s">
        <v>143</v>
      </c>
      <c r="F25" s="53">
        <v>40003226249</v>
      </c>
      <c r="G25" s="50">
        <v>40619</v>
      </c>
      <c r="H25" s="50">
        <v>1</v>
      </c>
      <c r="I25" s="50">
        <v>1</v>
      </c>
      <c r="J25" s="50">
        <v>0</v>
      </c>
    </row>
    <row r="26" spans="1:10" ht="30" x14ac:dyDescent="0.25">
      <c r="A26" s="86" t="s">
        <v>83</v>
      </c>
      <c r="B26" s="84" t="s">
        <v>132</v>
      </c>
      <c r="C26" s="72" t="s">
        <v>102</v>
      </c>
      <c r="D26" s="50" t="s">
        <v>5</v>
      </c>
      <c r="E26" s="72" t="s">
        <v>92</v>
      </c>
      <c r="F26" s="53">
        <v>40003676101</v>
      </c>
      <c r="G26" s="50">
        <v>41701</v>
      </c>
      <c r="H26" s="50">
        <v>1</v>
      </c>
      <c r="I26" s="50">
        <v>1</v>
      </c>
      <c r="J26" s="50">
        <v>1</v>
      </c>
    </row>
    <row r="27" spans="1:10" ht="30" x14ac:dyDescent="0.25">
      <c r="A27" s="86" t="s">
        <v>84</v>
      </c>
      <c r="B27" s="84" t="s">
        <v>133</v>
      </c>
      <c r="C27" s="72" t="s">
        <v>102</v>
      </c>
      <c r="D27" s="50" t="s">
        <v>5</v>
      </c>
      <c r="E27" s="72" t="s">
        <v>143</v>
      </c>
      <c r="F27" s="53">
        <v>40003226249</v>
      </c>
      <c r="G27" s="50">
        <v>29000</v>
      </c>
      <c r="H27" s="50">
        <v>1</v>
      </c>
      <c r="I27" s="50">
        <v>1</v>
      </c>
      <c r="J27" s="50">
        <v>1</v>
      </c>
    </row>
  </sheetData>
  <autoFilter ref="A1:J27" xr:uid="{00000000-0009-0000-0000-000002000000}"/>
  <mergeCells count="8">
    <mergeCell ref="B3:B5"/>
    <mergeCell ref="A3:A5"/>
    <mergeCell ref="B8:B11"/>
    <mergeCell ref="B14:B19"/>
    <mergeCell ref="B20:B23"/>
    <mergeCell ref="A8:A11"/>
    <mergeCell ref="A14:A19"/>
    <mergeCell ref="A20:A23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2"/>
  <sheetViews>
    <sheetView topLeftCell="A28" workbookViewId="0">
      <selection activeCell="E59" sqref="E59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17" t="s">
        <v>52</v>
      </c>
      <c r="B23" s="117"/>
      <c r="C23" s="117"/>
      <c r="D23" s="117"/>
      <c r="E23" s="117"/>
      <c r="F23" s="117"/>
      <c r="G23" s="117"/>
      <c r="H23" s="117"/>
      <c r="I23" s="117"/>
    </row>
    <row r="28" spans="1:9" ht="105.75" thickBot="1" x14ac:dyDescent="0.3">
      <c r="A28" s="7"/>
      <c r="B28" s="13" t="s">
        <v>37</v>
      </c>
      <c r="C28" s="13" t="s">
        <v>38</v>
      </c>
      <c r="D28" s="13" t="s">
        <v>21</v>
      </c>
    </row>
    <row r="29" spans="1:9" ht="15.75" thickTop="1" x14ac:dyDescent="0.25">
      <c r="A29" s="25" t="s">
        <v>35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36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40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41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42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47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46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53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57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55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56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58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60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61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62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63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68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69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71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72</v>
      </c>
      <c r="B48" s="25">
        <v>45</v>
      </c>
      <c r="C48" s="25">
        <v>1</v>
      </c>
      <c r="D48" s="25">
        <v>30</v>
      </c>
    </row>
    <row r="49" spans="1:4" x14ac:dyDescent="0.25">
      <c r="A49" s="76" t="s">
        <v>73</v>
      </c>
      <c r="B49" s="76">
        <v>32</v>
      </c>
      <c r="C49" s="76">
        <v>1</v>
      </c>
      <c r="D49" s="76">
        <v>16</v>
      </c>
    </row>
    <row r="50" spans="1:4" x14ac:dyDescent="0.25">
      <c r="A50" s="76" t="s">
        <v>89</v>
      </c>
      <c r="B50" s="25">
        <v>25</v>
      </c>
      <c r="C50" s="25">
        <v>7</v>
      </c>
      <c r="D50" s="25">
        <v>9</v>
      </c>
    </row>
    <row r="51" spans="1:4" x14ac:dyDescent="0.25">
      <c r="A51" s="76" t="s">
        <v>93</v>
      </c>
      <c r="B51" s="25">
        <v>25</v>
      </c>
      <c r="C51" s="25">
        <v>9</v>
      </c>
      <c r="D51" s="25">
        <v>14</v>
      </c>
    </row>
    <row r="52" spans="1:4" x14ac:dyDescent="0.25">
      <c r="A52" s="76" t="s">
        <v>121</v>
      </c>
      <c r="B52" s="76">
        <v>25</v>
      </c>
      <c r="C52" s="76">
        <v>1</v>
      </c>
      <c r="D52" s="76">
        <v>13</v>
      </c>
    </row>
  </sheetData>
  <mergeCells count="1">
    <mergeCell ref="A23:I23"/>
  </mergeCells>
  <conditionalFormatting sqref="C29:C49 C52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{BA9B65D1-13C7-4C73-9311-9BD064200E57}</x14:id>
        </ext>
      </extLst>
    </cfRule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29:D49 D5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{94325ECC-84B1-402D-ACD0-8273B58972CB}</x14:id>
        </ext>
      </extLs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B29:B50 B5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{BE51DAC7-B104-40B9-A950-D812788E3A91}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29:C50 C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{39B06717-089B-4057-9A06-AE7E739A8BA6}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29:D50 D5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{FCBD1ACF-4CFA-45B7-BC99-A91A445BD0BE}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29:B52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{7B9093CB-DD81-47E8-A86B-33D172F9C3F2}</x14:id>
        </ext>
      </extLst>
    </cfRule>
  </conditionalFormatting>
  <conditionalFormatting sqref="C29:C52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{9D4D36C2-644E-4092-AC6B-8C4D89D77546}</x14:id>
        </ext>
      </extLst>
    </cfRule>
  </conditionalFormatting>
  <conditionalFormatting sqref="D29:D52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{113746D5-52E3-4153-8D96-3286127110D2}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9B65D1-13C7-4C73-9311-9BD064200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C29:C49 C52</xm:sqref>
        </x14:conditionalFormatting>
        <x14:conditionalFormatting xmlns:xm="http://schemas.microsoft.com/office/excel/2006/main">
          <x14:cfRule type="dataBar" id="{94325ECC-84B1-402D-ACD0-8273B58972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D29:D49 D52</xm:sqref>
        </x14:conditionalFormatting>
        <x14:conditionalFormatting xmlns:xm="http://schemas.microsoft.com/office/excel/2006/main">
          <x14:cfRule type="dataBar" id="{BE51DAC7-B104-40B9-A950-D812788E3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 B52</xm:sqref>
        </x14:conditionalFormatting>
        <x14:conditionalFormatting xmlns:xm="http://schemas.microsoft.com/office/excel/2006/main">
          <x14:cfRule type="dataBar" id="{39B06717-089B-4057-9A06-AE7E739A8B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 C52</xm:sqref>
        </x14:conditionalFormatting>
        <x14:conditionalFormatting xmlns:xm="http://schemas.microsoft.com/office/excel/2006/main">
          <x14:cfRule type="dataBar" id="{FCBD1ACF-4CFA-45B7-BC99-A91A445BD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D29:D50 D52</xm:sqref>
        </x14:conditionalFormatting>
        <x14:conditionalFormatting xmlns:xm="http://schemas.microsoft.com/office/excel/2006/main">
          <x14:cfRule type="dataBar" id="{7B9093CB-DD81-47E8-A86B-33D172F9C3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B29:B52</xm:sqref>
        </x14:conditionalFormatting>
        <x14:conditionalFormatting xmlns:xm="http://schemas.microsoft.com/office/excel/2006/main">
          <x14:cfRule type="dataBar" id="{9D4D36C2-644E-4092-AC6B-8C4D89D775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C29:C52</xm:sqref>
        </x14:conditionalFormatting>
        <x14:conditionalFormatting xmlns:xm="http://schemas.microsoft.com/office/excel/2006/main">
          <x14:cfRule type="dataBar" id="{113746D5-52E3-4153-8D96-328612711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4"/>
  <sheetViews>
    <sheetView topLeftCell="A25" workbookViewId="0">
      <selection activeCell="J45" sqref="J45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17" t="s">
        <v>52</v>
      </c>
      <c r="B28" s="117"/>
      <c r="C28" s="117"/>
      <c r="D28" s="117"/>
      <c r="E28" s="117"/>
      <c r="F28" s="117"/>
      <c r="G28" s="117"/>
      <c r="H28" s="117"/>
      <c r="I28" s="117"/>
    </row>
    <row r="30" spans="1:9" ht="105.75" thickBot="1" x14ac:dyDescent="0.3">
      <c r="A30" s="7"/>
      <c r="B30" s="13" t="s">
        <v>37</v>
      </c>
      <c r="C30" s="13" t="s">
        <v>38</v>
      </c>
      <c r="D30" s="13" t="s">
        <v>39</v>
      </c>
    </row>
    <row r="31" spans="1:9" ht="15.75" thickTop="1" x14ac:dyDescent="0.25">
      <c r="A31" s="25" t="s">
        <v>35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36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40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41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42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47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46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53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54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55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56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59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67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66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65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64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68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69</v>
      </c>
      <c r="B48" s="50">
        <v>125937</v>
      </c>
      <c r="C48" s="25">
        <v>848</v>
      </c>
      <c r="D48" s="50">
        <v>9753</v>
      </c>
    </row>
    <row r="49" spans="1:4" x14ac:dyDescent="0.25">
      <c r="A49" s="76" t="s">
        <v>71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72</v>
      </c>
      <c r="B50" s="50">
        <v>942704</v>
      </c>
      <c r="C50" s="50">
        <v>7029</v>
      </c>
      <c r="D50" s="50">
        <v>20646</v>
      </c>
    </row>
    <row r="51" spans="1:4" x14ac:dyDescent="0.25">
      <c r="A51" s="76" t="s">
        <v>74</v>
      </c>
      <c r="B51" s="50">
        <v>511472</v>
      </c>
      <c r="C51" s="50">
        <v>546</v>
      </c>
      <c r="D51" s="50">
        <v>15516</v>
      </c>
    </row>
    <row r="52" spans="1:4" x14ac:dyDescent="0.25">
      <c r="A52" s="76" t="s">
        <v>90</v>
      </c>
      <c r="B52" s="50">
        <v>140260</v>
      </c>
      <c r="C52" s="50">
        <v>9050</v>
      </c>
      <c r="D52" s="50">
        <v>4666</v>
      </c>
    </row>
    <row r="53" spans="1:4" x14ac:dyDescent="0.25">
      <c r="A53" s="76" t="s">
        <v>94</v>
      </c>
      <c r="B53" s="50">
        <v>311727</v>
      </c>
      <c r="C53" s="50">
        <v>53147</v>
      </c>
      <c r="D53" s="50">
        <v>10731</v>
      </c>
    </row>
    <row r="54" spans="1:4" x14ac:dyDescent="0.25">
      <c r="A54" s="76" t="s">
        <v>122</v>
      </c>
      <c r="B54" s="50">
        <v>326530</v>
      </c>
      <c r="C54" s="50">
        <v>11417</v>
      </c>
      <c r="D54" s="50">
        <v>12998</v>
      </c>
    </row>
  </sheetData>
  <mergeCells count="1">
    <mergeCell ref="A28:I28"/>
  </mergeCells>
  <conditionalFormatting sqref="B31:B54">
    <cfRule type="iconSet" priority="6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{3AC4BB22-F39F-4F3D-925E-228796E5ECBA}</x14:id>
        </ext>
      </extLst>
    </cfRule>
  </conditionalFormatting>
  <conditionalFormatting sqref="C31:C54">
    <cfRule type="iconSet" priority="5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{301DB13E-E690-49B3-A13F-2FDB7DE1CDC8}</x14:id>
        </ext>
      </extLst>
    </cfRule>
  </conditionalFormatting>
  <conditionalFormatting sqref="D31:D54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{DD61C559-E41D-4F1E-8CE5-ED8112A7FE03}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C4BB22-F39F-4F3D-925E-228796E5E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B31:B54</xm:sqref>
        </x14:conditionalFormatting>
        <x14:conditionalFormatting xmlns:xm="http://schemas.microsoft.com/office/excel/2006/main">
          <x14:cfRule type="dataBar" id="{301DB13E-E690-49B3-A13F-2FDB7DE1CD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C31:C54</xm:sqref>
        </x14:conditionalFormatting>
        <x14:conditionalFormatting xmlns:xm="http://schemas.microsoft.com/office/excel/2006/main">
          <x14:cfRule type="dataBar" id="{DD61C559-E41D-4F1E-8CE5-ED8112A7F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2021_4_cet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2022-01-18T07:15:31Z</dcterms:modified>
</cp:coreProperties>
</file>